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9440" windowHeight="7080" activeTab="0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." sheetId="4" r:id="rId4"/>
  </sheets>
  <definedNames/>
  <calcPr fullCalcOnLoad="1"/>
</workbook>
</file>

<file path=xl/sharedStrings.xml><?xml version="1.0" encoding="utf-8"?>
<sst xmlns="http://schemas.openxmlformats.org/spreadsheetml/2006/main" count="338" uniqueCount="186">
  <si>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</si>
  <si>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</si>
  <si>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</si>
  <si>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</si>
  <si>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</si>
  <si>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</si>
  <si>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</si>
  <si>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</si>
  <si>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</si>
  <si>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</si>
  <si>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</si>
  <si>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</si>
  <si>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</si>
  <si>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</si>
  <si>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</si>
  <si>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</si>
  <si>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</si>
  <si>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</si>
  <si>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</si>
  <si>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</si>
  <si>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</si>
  <si>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</si>
  <si>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</si>
  <si>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</si>
  <si>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</si>
  <si>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</si>
  <si>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</si>
  <si>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</si>
  <si>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</si>
  <si>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</si>
  <si>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</si>
  <si>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</si>
  <si>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</si>
  <si>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</si>
  <si>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</si>
  <si>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</si>
  <si>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</si>
  <si>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</si>
  <si>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</si>
  <si>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</si>
  <si>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</si>
  <si>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</si>
  <si>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</si>
  <si>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</si>
  <si>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</si>
  <si>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</si>
  <si>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</si>
  <si>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</si>
  <si>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</si>
  <si>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</si>
  <si>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</si>
  <si>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</si>
  <si>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</si>
  <si>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</si>
  <si>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</si>
  <si>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</si>
  <si>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</si>
  <si>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Мероприятия по благоустройству территорий населенных пунктов</t>
  </si>
  <si>
    <t>9900000000</t>
  </si>
  <si>
    <t>РзПр</t>
  </si>
  <si>
    <t>Цcр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</si>
  <si>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</si>
  <si>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</si>
  <si>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</si>
  <si>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</si>
  <si>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</si>
  <si>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</si>
  <si>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</si>
  <si>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</si>
  <si>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</si>
  <si>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</si>
  <si>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</si>
  <si>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</si>
  <si>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</si>
  <si>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</si>
  <si>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</si>
  <si>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</si>
  <si>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</si>
  <si>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</si>
  <si>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</si>
  <si>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</si>
  <si>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</si>
  <si>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</si>
  <si>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</si>
  <si>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Приложение 2</t>
  </si>
  <si>
    <t>040000000</t>
  </si>
  <si>
    <t>Приложение 3</t>
  </si>
  <si>
    <t>2</t>
  </si>
  <si>
    <t>0113</t>
  </si>
  <si>
    <t>Другие общегосударственные вопросы</t>
  </si>
  <si>
    <t>к решению Совета сельского поселения Анновский сельсовет</t>
  </si>
  <si>
    <t xml:space="preserve">сельского поселения  Анновский сельсовет муниципального района </t>
  </si>
  <si>
    <t xml:space="preserve">к решению Совета сельского поселения Анновский сельсовет </t>
  </si>
  <si>
    <t>Администрация сельского поселения Анновский сельсовет 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</si>
  <si>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Анновский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</si>
  <si>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Анновский сельсовет </t>
  </si>
  <si>
    <t>Муниципальная программа «Совершенствование деятельности Администрации сельского поселения  Анновский сельсовет муниципального района Белебеевский район Республики Башкортостан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</si>
  <si>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</si>
  <si>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</si>
  <si>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 xml:space="preserve">1 11 00000 00 0000 000                         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</si>
  <si>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</si>
  <si>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</si>
  <si>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поселений</t>
  </si>
  <si>
    <t>1 13 00000 00000 000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</si>
  <si>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</si>
  <si>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</si>
  <si>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0400051180</t>
  </si>
  <si>
    <t>9900051180</t>
  </si>
  <si>
    <t>200</t>
  </si>
  <si>
    <t>2000074040</t>
  </si>
  <si>
    <t>Другие вопросы в области охраны окружающей среды</t>
  </si>
  <si>
    <t>0605</t>
  </si>
  <si>
    <t>0600</t>
  </si>
  <si>
    <t>Муниципальная программа  «Совершенствование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Башкортостан"</t>
  </si>
  <si>
    <t>Муниципальная программа «Модернизация и реформирование жилищно-коммунального хозяйства в сельском поселении Анновский сельсовет муниципального района Белебеевский район Республики Башкортостан"</t>
  </si>
  <si>
    <t>2 02 16001 10 0000 150</t>
  </si>
  <si>
    <t>2 02 35118 10 0000 150</t>
  </si>
  <si>
    <t>2 02 40014 10 0000 150</t>
  </si>
  <si>
    <t>2 02 49999 10 7404 150</t>
  </si>
  <si>
    <t>0400021950</t>
  </si>
  <si>
    <t>Прочие выплаты</t>
  </si>
  <si>
    <t xml:space="preserve">Муниципальная программа «Развитие транспортной системы  муниципального  района Белебеевский район Республики Башкортостан </t>
  </si>
  <si>
    <t xml:space="preserve">Сумма (руб.) </t>
  </si>
  <si>
    <t>Сумма ( руб.)</t>
  </si>
  <si>
    <t>Сумма (руб.)</t>
  </si>
  <si>
    <t xml:space="preserve">Доходы бюджета сельского поселения Анновский сельсовет муниципального района Белебеевский район Республики Башкортостан за  2021 год по кодам классификации  доходов бюджетов
</t>
  </si>
  <si>
    <t>Белебеевский район Республики Башкортостан за 2021 год»</t>
  </si>
  <si>
    <t xml:space="preserve">Ведомственная структура расходов бюджета сельского поселения Анновский сельсовет  муниципального района Белебеевский район Республики Башкортостан  за 2021 год  </t>
  </si>
  <si>
    <t>муниципального района Белебеевский район Республики Башкортостан за 2021 год"</t>
  </si>
  <si>
    <t xml:space="preserve">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2021 год  </t>
  </si>
  <si>
    <t>0412</t>
  </si>
  <si>
    <t>Другие вопросы в области национальной экономики</t>
  </si>
  <si>
    <t>Проведение работ по землеустройству</t>
  </si>
  <si>
    <t>Коммунальное хозяйство</t>
  </si>
  <si>
    <t>0502</t>
  </si>
  <si>
    <t>Мероприятия в области коммунального хозяйства</t>
  </si>
  <si>
    <t>Мероприятия в области экологии и природопользования</t>
  </si>
  <si>
    <t>2000041200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</si>
  <si>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</si>
  <si>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платежу)</t>
  </si>
  <si>
    <t xml:space="preserve">1 11 05035 100000 120 </t>
  </si>
  <si>
    <t>1 11 05025 10 0000 120</t>
  </si>
  <si>
    <t>1 13 02065 10 0000 130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</si>
  <si>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</si>
  <si>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</si>
  <si>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</si>
  <si>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</si>
  <si>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</si>
  <si>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</si>
  <si>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187 126,96</t>
  </si>
  <si>
    <t>1 09 00 000 00 0000 000</t>
  </si>
  <si>
    <t>ЗАДОЛЖЕННОСТЬ И ПЕРЕРАСЧЕТЫ ПО ОТМЕНЕННЫМ НАЛОГАМ, СБОРАМ И ИНЫМ ОБЯЗАТЕЛЬНЫМ ПЛАТЕЖАМ</t>
  </si>
  <si>
    <t>1 09 04 050 00 0000 110</t>
  </si>
  <si>
    <t>Земельный налог (по обязательствам, возникшим до 1 января 2006 года)</t>
  </si>
  <si>
    <t>1 09 04 053 10 1000 110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</si>
  <si>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</si>
  <si>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</si>
  <si>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</si>
  <si>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</si>
  <si>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Башкортостан"</t>
  </si>
  <si>
    <t>2000000000</t>
  </si>
  <si>
    <t>Мероприятия в области коммунального хъозяйства</t>
  </si>
  <si>
    <t>Организация и содержание мест захоронения</t>
  </si>
  <si>
    <t>Приложение 4</t>
  </si>
  <si>
    <t xml:space="preserve">"Об утверждении отчета об исполнении бюджета сельского поселения 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</si>
  <si>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</si>
  <si>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</si>
  <si>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</si>
  <si>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</si>
  <si>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</si>
  <si>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</si>
  <si>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</si>
  <si>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</si>
  <si>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</si>
  <si>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</si>
  <si>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</si>
  <si>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</si>
  <si>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>Источники финансирования дефицита бюджета сельского поселения Анновский сельсовет муниципального района Белебеевский район Республики Башкортостан  за 2021 год  по кодам классификации источников финансирования  дефицита бюджета</t>
  </si>
  <si>
    <t xml:space="preserve">Анновский сельсовет муниципального района </t>
  </si>
  <si>
    <t>Администрация сельского поселения Анновский сельсовет муниципального  района Белебеевский район Республики Башкортостан</t>
  </si>
  <si>
    <t xml:space="preserve"> Белебеевский район Республики Башкортостан за 2021 год"</t>
  </si>
  <si>
    <t xml:space="preserve">"Муниципальная программа "Управление имуществом,находящемся в собственности муниципального района Белебеевский район Республики Башкортостан </t>
  </si>
  <si>
    <t>Муниципальная программа "Пожарная безопасность в сельском поселении Анновский сельсовет муниципальном районе Белебеевский район Республики Башкортостан"</t>
  </si>
  <si>
    <t>Муниципальная программа «Пожарная безопасность в сельском поселении Анновский сельсовет муниципальном районе Белебеевский район Республики Башкортостан"</t>
  </si>
  <si>
    <t>от " 31" мая 2022 года № 223</t>
  </si>
  <si>
    <t>от "31" мая  2022 года № 223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</si>
</sst>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52" applyFont="1">
      <alignment/>
      <protection/>
    </xf>
    <xf numFmtId="0" fontId="7" fillId="0" borderId="0" xfId="52" applyFont="1" applyFill="1" applyBorder="1">
      <alignment/>
      <protection/>
    </xf>
    <xf numFmtId="0" fontId="3" fillId="0" borderId="0" xfId="52" applyFont="1" applyFill="1" applyBorder="1" applyAlignment="1">
      <alignment wrapText="1"/>
      <protection/>
    </xf>
    <xf numFmtId="0" fontId="7" fillId="0" borderId="0" xfId="52" applyFont="1" applyFill="1" applyBorder="1" applyAlignment="1">
      <alignment wrapText="1"/>
      <protection/>
    </xf>
    <xf numFmtId="164" fontId="7" fillId="0" borderId="0" xfId="52" applyNumberFormat="1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 wrapText="1"/>
    </xf>
    <xf numFmtId="164" fontId="2" fillId="0" borderId="0" xfId="52" applyNumberFormat="1" applyFont="1" applyFill="1" applyBorder="1" applyAlignment="1">
      <alignment wrapText="1"/>
      <protection/>
    </xf>
    <xf numFmtId="0" fontId="2" fillId="0" borderId="0" xfId="52" applyFont="1" applyFill="1" applyBorder="1" applyAlignment="1">
      <alignment wrapText="1"/>
      <protection/>
    </xf>
    <xf numFmtId="49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0" xfId="52" applyFont="1" applyFill="1" applyBorder="1" applyAlignment="1">
      <alignment wrapText="1"/>
      <protection/>
    </xf>
    <xf numFmtId="0" fontId="8" fillId="0" borderId="0" xfId="52" applyFont="1" applyFill="1" applyBorder="1">
      <alignment/>
      <protection/>
    </xf>
    <xf numFmtId="0" fontId="2" fillId="0" borderId="10" xfId="52" applyFont="1" applyFill="1" applyBorder="1" applyAlignment="1">
      <alignment wrapText="1"/>
      <protection/>
    </xf>
    <xf numFmtId="49" fontId="2" fillId="0" borderId="10" xfId="52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49" fontId="7" fillId="0" borderId="0" xfId="52" applyNumberFormat="1" applyFont="1" applyFill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4" fontId="7" fillId="0" borderId="0" xfId="52" applyNumberFormat="1" applyFont="1" applyFill="1" applyBorder="1" applyAlignment="1">
      <alignment horizontal="right"/>
      <protection/>
    </xf>
    <xf numFmtId="3" fontId="2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54" applyFont="1" applyBorder="1" applyAlignment="1">
      <alignment horizontal="left" vertical="top" wrapText="1"/>
      <protection/>
    </xf>
    <xf numFmtId="4" fontId="2" fillId="0" borderId="10" xfId="54" applyNumberFormat="1" applyFont="1" applyBorder="1" applyAlignment="1">
      <alignment horizontal="right" vertical="center" shrinkToFit="1"/>
      <protection/>
    </xf>
    <xf numFmtId="49" fontId="2" fillId="0" borderId="10" xfId="54" applyNumberFormat="1" applyFont="1" applyBorder="1" applyAlignment="1">
      <alignment horizontal="left" vertical="center" shrinkToFit="1"/>
      <protection/>
    </xf>
    <xf numFmtId="4" fontId="7" fillId="0" borderId="0" xfId="52" applyNumberFormat="1" applyFont="1" applyFill="1" applyBorder="1">
      <alignment/>
      <protection/>
    </xf>
    <xf numFmtId="3" fontId="7" fillId="0" borderId="10" xfId="52" applyNumberFormat="1" applyFont="1" applyFill="1" applyBorder="1" applyAlignment="1">
      <alignment horizontal="center" wrapText="1"/>
      <protection/>
    </xf>
    <xf numFmtId="0" fontId="10" fillId="0" borderId="10" xfId="0" applyFont="1" applyBorder="1" applyAlignment="1">
      <alignment vertical="top" wrapText="1"/>
    </xf>
    <xf numFmtId="49" fontId="2" fillId="0" borderId="10" xfId="52" applyNumberFormat="1" applyFont="1" applyFill="1" applyBorder="1" applyAlignment="1">
      <alignment horizontal="center" wrapText="1"/>
      <protection/>
    </xf>
    <xf numFmtId="49" fontId="2" fillId="0" borderId="10" xfId="0" applyNumberFormat="1" applyFont="1" applyBorder="1" applyAlignment="1" quotePrefix="1">
      <alignment horizontal="left" vertical="center" shrinkToFit="1"/>
    </xf>
    <xf numFmtId="0" fontId="2" fillId="0" borderId="10" xfId="0" applyFont="1" applyBorder="1" applyAlignment="1" quotePrefix="1">
      <alignment horizontal="left" vertical="top" wrapText="1"/>
    </xf>
    <xf numFmtId="49" fontId="3" fillId="0" borderId="10" xfId="0" applyNumberFormat="1" applyFont="1" applyBorder="1" applyAlignment="1" quotePrefix="1">
      <alignment horizontal="left" vertical="center" shrinkToFit="1"/>
    </xf>
    <xf numFmtId="0" fontId="3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wrapText="1"/>
    </xf>
    <xf numFmtId="0" fontId="2" fillId="0" borderId="11" xfId="52" applyFont="1" applyFill="1" applyBorder="1" applyAlignment="1">
      <alignment wrapText="1"/>
      <protection/>
    </xf>
    <xf numFmtId="0" fontId="54" fillId="0" borderId="12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0" xfId="52" applyFont="1" applyFill="1" applyBorder="1">
      <alignment/>
      <protection/>
    </xf>
    <xf numFmtId="49" fontId="2" fillId="0" borderId="10" xfId="0" applyNumberFormat="1" applyFont="1" applyBorder="1" applyAlignment="1" quotePrefix="1">
      <alignment horizontal="center" vertical="center" shrinkToFit="1"/>
    </xf>
    <xf numFmtId="49" fontId="2" fillId="0" borderId="11" xfId="52" applyNumberFormat="1" applyFont="1" applyFill="1" applyBorder="1" applyAlignment="1">
      <alignment horizontal="center" wrapText="1"/>
      <protection/>
    </xf>
    <xf numFmtId="0" fontId="3" fillId="0" borderId="10" xfId="0" applyFont="1" applyBorder="1" applyAlignment="1" quotePrefix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49" fontId="3" fillId="0" borderId="10" xfId="52" applyNumberFormat="1" applyFont="1" applyFill="1" applyBorder="1" applyAlignment="1">
      <alignment horizontal="center" wrapText="1"/>
      <protection/>
    </xf>
    <xf numFmtId="49" fontId="2" fillId="0" borderId="10" xfId="0" applyNumberFormat="1" applyFont="1" applyBorder="1" applyAlignment="1" quotePrefix="1">
      <alignment horizontal="center" shrinkToFit="1"/>
    </xf>
    <xf numFmtId="0" fontId="2" fillId="33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7" fillId="0" borderId="10" xfId="0" applyFont="1" applyBorder="1" applyAlignment="1" quotePrefix="1">
      <alignment horizontal="left" vertical="top" wrapText="1"/>
    </xf>
    <xf numFmtId="0" fontId="14" fillId="0" borderId="10" xfId="0" applyFont="1" applyBorder="1" applyAlignment="1" quotePrefix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3" fontId="2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wrapText="1"/>
    </xf>
    <xf numFmtId="4" fontId="3" fillId="33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wrapText="1"/>
    </xf>
    <xf numFmtId="0" fontId="1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wrapText="1"/>
    </xf>
    <xf numFmtId="0" fontId="2" fillId="33" borderId="10" xfId="52" applyFont="1" applyFill="1" applyBorder="1" applyAlignment="1">
      <alignment wrapText="1"/>
      <protection/>
    </xf>
    <xf numFmtId="0" fontId="3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7" fillId="0" borderId="0" xfId="52" applyFont="1" applyAlignment="1">
      <alignment horizontal="right"/>
      <protection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4" fontId="58" fillId="0" borderId="10" xfId="0" applyNumberFormat="1" applyFont="1" applyBorder="1" applyAlignment="1">
      <alignment horizontal="right" vertical="top" wrapText="1"/>
    </xf>
    <xf numFmtId="0" fontId="58" fillId="0" borderId="10" xfId="0" applyFont="1" applyBorder="1" applyAlignment="1">
      <alignment horizontal="left" vertical="top" wrapText="1"/>
    </xf>
    <xf numFmtId="4" fontId="58" fillId="0" borderId="10" xfId="0" applyNumberFormat="1" applyFont="1" applyBorder="1" applyAlignment="1">
      <alignment vertical="top" wrapText="1"/>
    </xf>
    <xf numFmtId="0" fontId="58" fillId="0" borderId="10" xfId="0" applyFont="1" applyBorder="1" applyAlignment="1">
      <alignment horizontal="justify" vertical="top" wrapText="1"/>
    </xf>
    <xf numFmtId="0" fontId="60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4" fillId="0" borderId="0" xfId="0" applyFont="1" applyAlignment="1">
      <alignment horizontal="right" wrapText="1"/>
    </xf>
    <xf numFmtId="0" fontId="2" fillId="0" borderId="0" xfId="52" applyFont="1" applyAlignment="1">
      <alignment horizontal="right" wrapText="1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wrapText="1"/>
      <protection/>
    </xf>
    <xf numFmtId="0" fontId="7" fillId="0" borderId="13" xfId="52" applyFont="1" applyFill="1" applyBorder="1" applyAlignment="1">
      <alignment horizontal="right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wrapText="1"/>
      <protection/>
    </xf>
    <xf numFmtId="0" fontId="8" fillId="0" borderId="15" xfId="52" applyFont="1" applyFill="1" applyBorder="1" applyAlignment="1">
      <alignment horizontal="center" wrapText="1"/>
      <protection/>
    </xf>
    <xf numFmtId="4" fontId="8" fillId="0" borderId="14" xfId="52" applyNumberFormat="1" applyFont="1" applyFill="1" applyBorder="1" applyAlignment="1">
      <alignment horizontal="center" wrapText="1"/>
      <protection/>
    </xf>
    <xf numFmtId="4" fontId="8" fillId="0" borderId="15" xfId="52" applyNumberFormat="1" applyFont="1" applyFill="1" applyBorder="1" applyAlignment="1">
      <alignment horizontal="center" wrapText="1"/>
      <protection/>
    </xf>
    <xf numFmtId="0" fontId="54" fillId="0" borderId="0" xfId="52" applyFont="1" applyAlignment="1">
      <alignment horizontal="right" wrapText="1"/>
      <protection/>
    </xf>
    <xf numFmtId="0" fontId="7" fillId="0" borderId="0" xfId="52" applyFont="1" applyFill="1" applyBorder="1" applyAlignment="1">
      <alignment horizontal="right" wrapText="1"/>
      <protection/>
    </xf>
    <xf numFmtId="0" fontId="59" fillId="0" borderId="0" xfId="0" applyFont="1" applyAlignment="1">
      <alignment horizontal="center" wrapText="1"/>
    </xf>
    <xf numFmtId="0" fontId="58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екабрь 20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5"/>
  <sheetViews>
    <sheetView tabSelected="1" zoomScale="75" zoomScaleNormal="75" zoomScalePageLayoutView="0" workbookViewId="0" topLeftCell="A1">
      <selection activeCell="G12" sqref="G12"/>
    </sheetView>
  </sheetViews>
  <sheetFormatPr defaultColWidth="9.140625" defaultRowHeight="15"/>
  <cols>
    <col min="1" max="1" width="28.28125" style="2" customWidth="1"/>
    <col min="2" max="2" width="55.00390625" style="2" customWidth="1"/>
    <col min="3" max="3" width="17.140625" style="12" customWidth="1"/>
    <col min="4" max="251" width="9.140625" style="2" customWidth="1"/>
    <col min="252" max="252" width="28.28125" style="2" customWidth="1"/>
    <col min="253" max="253" width="55.00390625" style="2" customWidth="1"/>
    <col min="254" max="254" width="14.140625" style="2" customWidth="1"/>
    <col min="255" max="16384" width="9.140625" style="2" customWidth="1"/>
  </cols>
  <sheetData>
    <row r="1" spans="1:3" s="1" customFormat="1" ht="18.75">
      <c r="A1" s="106" t="s">
        <v>82</v>
      </c>
      <c r="B1" s="106"/>
      <c r="C1" s="106"/>
    </row>
    <row r="2" spans="1:3" s="1" customFormat="1" ht="18.75">
      <c r="A2" s="106" t="s">
        <v>90</v>
      </c>
      <c r="B2" s="106"/>
      <c r="C2" s="106"/>
    </row>
    <row r="3" spans="1:3" s="1" customFormat="1" ht="18.75">
      <c r="A3" s="106" t="s">
        <v>0</v>
      </c>
      <c r="B3" s="106"/>
      <c r="C3" s="106"/>
    </row>
    <row r="4" spans="1:3" s="1" customFormat="1" ht="18.75">
      <c r="A4" s="108" t="s">
        <v>185</v>
      </c>
      <c r="B4" s="108"/>
      <c r="C4" s="108"/>
    </row>
    <row r="5" spans="1:3" s="1" customFormat="1" ht="18.75">
      <c r="A5" s="106" t="s">
        <v>83</v>
      </c>
      <c r="B5" s="106"/>
      <c r="C5" s="106"/>
    </row>
    <row r="6" spans="1:3" s="1" customFormat="1" ht="18.75">
      <c r="A6" s="106" t="s">
        <v>91</v>
      </c>
      <c r="B6" s="106"/>
      <c r="C6" s="106"/>
    </row>
    <row r="7" spans="1:3" s="1" customFormat="1" ht="18.75">
      <c r="A7" s="106" t="s">
        <v>126</v>
      </c>
      <c r="B7" s="106"/>
      <c r="C7" s="106"/>
    </row>
    <row r="8" spans="1:3" ht="96.75" customHeight="1">
      <c r="A8" s="107" t="s">
        <v>125</v>
      </c>
      <c r="B8" s="107"/>
      <c r="C8" s="107"/>
    </row>
    <row r="9" spans="1:11" ht="131.25">
      <c r="A9" s="3" t="s">
        <v>1</v>
      </c>
      <c r="B9" s="3" t="s">
        <v>2</v>
      </c>
      <c r="C9" s="4" t="s">
        <v>122</v>
      </c>
      <c r="K9" s="105"/>
    </row>
    <row r="10" spans="1:3" ht="18.75">
      <c r="A10" s="5">
        <v>1</v>
      </c>
      <c r="B10" s="5">
        <v>2</v>
      </c>
      <c r="C10" s="6">
        <v>3</v>
      </c>
    </row>
    <row r="11" spans="1:3" ht="18.75">
      <c r="A11" s="7"/>
      <c r="B11" s="8" t="s">
        <v>3</v>
      </c>
      <c r="C11" s="81">
        <f>C12+C39</f>
        <v>4388820.87</v>
      </c>
    </row>
    <row r="12" spans="1:3" ht="37.5">
      <c r="A12" s="67" t="s">
        <v>4</v>
      </c>
      <c r="B12" s="8" t="s">
        <v>5</v>
      </c>
      <c r="C12" s="41">
        <f>C13+C17+C20+C25+C27+C31+C34+C36</f>
        <v>772147.1</v>
      </c>
    </row>
    <row r="13" spans="1:3" ht="26.25" customHeight="1">
      <c r="A13" s="67" t="s">
        <v>6</v>
      </c>
      <c r="B13" s="53" t="s">
        <v>7</v>
      </c>
      <c r="C13" s="41">
        <f>C14</f>
        <v>14175.17</v>
      </c>
    </row>
    <row r="14" spans="1:3" ht="18.75">
      <c r="A14" s="68" t="s">
        <v>8</v>
      </c>
      <c r="B14" s="10" t="s">
        <v>9</v>
      </c>
      <c r="C14" s="42">
        <f>C15+C16</f>
        <v>14175.17</v>
      </c>
    </row>
    <row r="15" spans="1:3" ht="131.25">
      <c r="A15" s="68" t="s">
        <v>10</v>
      </c>
      <c r="B15" s="10" t="s">
        <v>11</v>
      </c>
      <c r="C15" s="42">
        <v>13630.31</v>
      </c>
    </row>
    <row r="16" spans="1:3" ht="80.25" customHeight="1">
      <c r="A16" s="78" t="s">
        <v>138</v>
      </c>
      <c r="B16" s="65" t="s">
        <v>139</v>
      </c>
      <c r="C16" s="66">
        <v>544.86</v>
      </c>
    </row>
    <row r="17" spans="1:3" ht="22.5" customHeight="1">
      <c r="A17" s="67" t="s">
        <v>12</v>
      </c>
      <c r="B17" s="8" t="s">
        <v>13</v>
      </c>
      <c r="C17" s="41">
        <f>C18</f>
        <v>2214</v>
      </c>
    </row>
    <row r="18" spans="1:3" ht="18.75">
      <c r="A18" s="68" t="s">
        <v>14</v>
      </c>
      <c r="B18" s="10" t="s">
        <v>15</v>
      </c>
      <c r="C18" s="42">
        <f>C19</f>
        <v>2214</v>
      </c>
    </row>
    <row r="19" spans="1:3" ht="18.75">
      <c r="A19" s="68" t="s">
        <v>16</v>
      </c>
      <c r="B19" s="10" t="s">
        <v>15</v>
      </c>
      <c r="C19" s="42">
        <v>2214</v>
      </c>
    </row>
    <row r="20" spans="1:3" ht="20.25" customHeight="1">
      <c r="A20" s="67" t="s">
        <v>17</v>
      </c>
      <c r="B20" s="8" t="s">
        <v>18</v>
      </c>
      <c r="C20" s="41">
        <f>C21+C22</f>
        <v>420847</v>
      </c>
    </row>
    <row r="21" spans="1:3" ht="75">
      <c r="A21" s="68" t="s">
        <v>19</v>
      </c>
      <c r="B21" s="10" t="s">
        <v>20</v>
      </c>
      <c r="C21" s="42">
        <v>25490.06</v>
      </c>
    </row>
    <row r="22" spans="1:3" ht="18.75">
      <c r="A22" s="68" t="s">
        <v>21</v>
      </c>
      <c r="B22" s="10" t="s">
        <v>22</v>
      </c>
      <c r="C22" s="42">
        <f>C23+C24</f>
        <v>395356.94</v>
      </c>
    </row>
    <row r="23" spans="1:3" ht="59.25" customHeight="1">
      <c r="A23" s="68" t="s">
        <v>23</v>
      </c>
      <c r="B23" s="10" t="s">
        <v>24</v>
      </c>
      <c r="C23" s="42">
        <v>153108.55</v>
      </c>
    </row>
    <row r="24" spans="1:3" ht="59.25" customHeight="1">
      <c r="A24" s="68" t="s">
        <v>25</v>
      </c>
      <c r="B24" s="10" t="s">
        <v>26</v>
      </c>
      <c r="C24" s="42">
        <v>242248.39</v>
      </c>
    </row>
    <row r="25" spans="1:3" s="11" customFormat="1" ht="22.5" customHeight="1">
      <c r="A25" s="79" t="s">
        <v>27</v>
      </c>
      <c r="B25" s="80" t="s">
        <v>28</v>
      </c>
      <c r="C25" s="81">
        <f>C26</f>
        <v>200</v>
      </c>
    </row>
    <row r="26" spans="1:3" ht="105.75" customHeight="1">
      <c r="A26" s="78" t="s">
        <v>29</v>
      </c>
      <c r="B26" s="82" t="s">
        <v>30</v>
      </c>
      <c r="C26" s="66">
        <v>200</v>
      </c>
    </row>
    <row r="27" spans="1:3" ht="49.5">
      <c r="A27" s="79" t="s">
        <v>150</v>
      </c>
      <c r="B27" s="83" t="s">
        <v>151</v>
      </c>
      <c r="C27" s="81">
        <f>C28</f>
        <v>-2231.53</v>
      </c>
    </row>
    <row r="28" spans="1:3" ht="37.5">
      <c r="A28" s="78" t="s">
        <v>152</v>
      </c>
      <c r="B28" s="84" t="s">
        <v>153</v>
      </c>
      <c r="C28" s="66">
        <f>C29+C30</f>
        <v>-2231.53</v>
      </c>
    </row>
    <row r="29" spans="1:3" ht="105" customHeight="1">
      <c r="A29" s="78" t="s">
        <v>154</v>
      </c>
      <c r="B29" s="82" t="s">
        <v>155</v>
      </c>
      <c r="C29" s="66">
        <v>-2146.26</v>
      </c>
    </row>
    <row r="30" spans="1:3" ht="71.25" customHeight="1">
      <c r="A30" s="78" t="s">
        <v>156</v>
      </c>
      <c r="B30" s="82" t="s">
        <v>157</v>
      </c>
      <c r="C30" s="66">
        <v>-85.27</v>
      </c>
    </row>
    <row r="31" spans="1:3" ht="54.75" customHeight="1">
      <c r="A31" s="79" t="s">
        <v>99</v>
      </c>
      <c r="B31" s="85" t="s">
        <v>104</v>
      </c>
      <c r="C31" s="81">
        <f>C32+C33</f>
        <v>206115.59</v>
      </c>
    </row>
    <row r="32" spans="1:3" ht="64.5" customHeight="1">
      <c r="A32" s="50" t="s">
        <v>141</v>
      </c>
      <c r="B32" s="74" t="s">
        <v>101</v>
      </c>
      <c r="C32" s="54" t="s">
        <v>149</v>
      </c>
    </row>
    <row r="33" spans="1:3" ht="51.75" customHeight="1">
      <c r="A33" s="50" t="s">
        <v>140</v>
      </c>
      <c r="B33" s="74" t="s">
        <v>100</v>
      </c>
      <c r="C33" s="42">
        <v>18988.63</v>
      </c>
    </row>
    <row r="34" spans="1:3" ht="57" customHeight="1">
      <c r="A34" s="52" t="s">
        <v>103</v>
      </c>
      <c r="B34" s="53" t="s">
        <v>105</v>
      </c>
      <c r="C34" s="81">
        <f>SUM(C35:C35)</f>
        <v>128934.51</v>
      </c>
    </row>
    <row r="35" spans="1:3" ht="48.75" customHeight="1">
      <c r="A35" s="50" t="s">
        <v>142</v>
      </c>
      <c r="B35" s="74" t="s">
        <v>102</v>
      </c>
      <c r="C35" s="42">
        <v>128934.51</v>
      </c>
    </row>
    <row r="36" spans="1:3" ht="37.5" customHeight="1">
      <c r="A36" s="52" t="s">
        <v>143</v>
      </c>
      <c r="B36" s="75" t="s">
        <v>144</v>
      </c>
      <c r="C36" s="41">
        <f>C37+C38</f>
        <v>1892.36</v>
      </c>
    </row>
    <row r="37" spans="1:3" ht="40.5" customHeight="1">
      <c r="A37" s="50" t="s">
        <v>145</v>
      </c>
      <c r="B37" s="51" t="s">
        <v>146</v>
      </c>
      <c r="C37" s="42">
        <v>0</v>
      </c>
    </row>
    <row r="38" spans="1:3" ht="42.75" customHeight="1">
      <c r="A38" s="50" t="s">
        <v>147</v>
      </c>
      <c r="B38" s="51" t="s">
        <v>148</v>
      </c>
      <c r="C38" s="42">
        <v>1892.36</v>
      </c>
    </row>
    <row r="39" spans="1:3" s="11" customFormat="1" ht="18.75">
      <c r="A39" s="9">
        <v>20000000000000000</v>
      </c>
      <c r="B39" s="8" t="s">
        <v>31</v>
      </c>
      <c r="C39" s="41">
        <f>C40</f>
        <v>3616673.77</v>
      </c>
    </row>
    <row r="40" spans="1:3" s="11" customFormat="1" ht="59.25" customHeight="1">
      <c r="A40" s="9">
        <v>20200000000000000</v>
      </c>
      <c r="B40" s="8" t="s">
        <v>32</v>
      </c>
      <c r="C40" s="55">
        <f>SUM(C41:C44)</f>
        <v>3616673.77</v>
      </c>
    </row>
    <row r="41" spans="1:3" ht="37.5">
      <c r="A41" s="45" t="s">
        <v>115</v>
      </c>
      <c r="B41" s="43" t="s">
        <v>33</v>
      </c>
      <c r="C41" s="44">
        <v>2617000</v>
      </c>
    </row>
    <row r="42" spans="1:3" ht="75">
      <c r="A42" s="45" t="s">
        <v>116</v>
      </c>
      <c r="B42" s="43" t="s">
        <v>34</v>
      </c>
      <c r="C42" s="44">
        <v>57370</v>
      </c>
    </row>
    <row r="43" spans="1:3" ht="112.5">
      <c r="A43" s="45" t="s">
        <v>117</v>
      </c>
      <c r="B43" s="43" t="s">
        <v>35</v>
      </c>
      <c r="C43" s="44">
        <v>442303.77</v>
      </c>
    </row>
    <row r="44" spans="1:3" ht="38.25" customHeight="1">
      <c r="A44" s="45" t="s">
        <v>118</v>
      </c>
      <c r="B44" s="43" t="s">
        <v>36</v>
      </c>
      <c r="C44" s="44">
        <v>500000</v>
      </c>
    </row>
    <row r="45" spans="1:3" ht="18.75" hidden="1">
      <c r="A45" s="45"/>
      <c r="B45" s="43"/>
      <c r="C45" s="44"/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3"/>
  <sheetViews>
    <sheetView zoomScale="80" zoomScaleNormal="80" zoomScalePageLayoutView="0" workbookViewId="0" topLeftCell="A4">
      <selection activeCell="A4" sqref="A4:E4"/>
    </sheetView>
  </sheetViews>
  <sheetFormatPr defaultColWidth="9.140625" defaultRowHeight="15"/>
  <cols>
    <col min="1" max="1" width="56.7109375" style="16" customWidth="1"/>
    <col min="2" max="2" width="7.57421875" style="16" customWidth="1"/>
    <col min="3" max="3" width="17.57421875" style="14" customWidth="1"/>
    <col min="4" max="4" width="7.7109375" style="14" customWidth="1"/>
    <col min="5" max="5" width="16.28125" style="46" customWidth="1"/>
    <col min="6" max="6" width="9.57421875" style="14" bestFit="1" customWidth="1"/>
    <col min="7" max="16384" width="9.140625" style="14" customWidth="1"/>
  </cols>
  <sheetData>
    <row r="1" spans="1:5" s="13" customFormat="1" ht="18.75">
      <c r="A1" s="109" t="s">
        <v>84</v>
      </c>
      <c r="B1" s="109"/>
      <c r="C1" s="109"/>
      <c r="D1" s="109"/>
      <c r="E1" s="109"/>
    </row>
    <row r="2" spans="1:5" s="13" customFormat="1" ht="18.75" customHeight="1">
      <c r="A2" s="109" t="s">
        <v>92</v>
      </c>
      <c r="B2" s="109"/>
      <c r="C2" s="109"/>
      <c r="D2" s="109"/>
      <c r="E2" s="109"/>
    </row>
    <row r="3" spans="1:5" s="13" customFormat="1" ht="18.75" customHeight="1">
      <c r="A3" s="109" t="s">
        <v>0</v>
      </c>
      <c r="B3" s="109"/>
      <c r="C3" s="109"/>
      <c r="D3" s="109"/>
      <c r="E3" s="109"/>
    </row>
    <row r="4" spans="1:5" s="13" customFormat="1" ht="17.25" customHeight="1">
      <c r="A4" s="119" t="s">
        <v>185</v>
      </c>
      <c r="B4" s="119"/>
      <c r="C4" s="119"/>
      <c r="D4" s="119"/>
      <c r="E4" s="119"/>
    </row>
    <row r="5" spans="1:5" s="13" customFormat="1" ht="18.75" customHeight="1">
      <c r="A5" s="109" t="s">
        <v>83</v>
      </c>
      <c r="B5" s="109"/>
      <c r="C5" s="109"/>
      <c r="D5" s="109"/>
      <c r="E5" s="109"/>
    </row>
    <row r="6" spans="1:5" s="13" customFormat="1" ht="18.75" customHeight="1">
      <c r="A6" s="109" t="s">
        <v>91</v>
      </c>
      <c r="B6" s="109"/>
      <c r="C6" s="109"/>
      <c r="D6" s="109"/>
      <c r="E6" s="109"/>
    </row>
    <row r="7" spans="1:5" s="13" customFormat="1" ht="18.75" customHeight="1">
      <c r="A7" s="109" t="s">
        <v>126</v>
      </c>
      <c r="B7" s="109"/>
      <c r="C7" s="109"/>
      <c r="D7" s="109"/>
      <c r="E7" s="109"/>
    </row>
    <row r="8" spans="1:5" ht="11.25" customHeight="1">
      <c r="A8" s="110"/>
      <c r="B8" s="110"/>
      <c r="C8" s="110"/>
      <c r="D8" s="110"/>
      <c r="E8" s="110"/>
    </row>
    <row r="9" spans="1:6" ht="54.75" customHeight="1">
      <c r="A9" s="111" t="s">
        <v>127</v>
      </c>
      <c r="B9" s="111"/>
      <c r="C9" s="111"/>
      <c r="D9" s="111"/>
      <c r="E9" s="111"/>
      <c r="F9" s="15"/>
    </row>
    <row r="10" spans="1:5" s="16" customFormat="1" ht="1.5" customHeight="1">
      <c r="A10" s="112"/>
      <c r="B10" s="112"/>
      <c r="C10" s="112"/>
      <c r="D10" s="112"/>
      <c r="E10" s="112"/>
    </row>
    <row r="11" spans="1:6" s="16" customFormat="1" ht="15.75" customHeight="1">
      <c r="A11" s="113" t="s">
        <v>37</v>
      </c>
      <c r="B11" s="115" t="s">
        <v>38</v>
      </c>
      <c r="C11" s="115" t="s">
        <v>39</v>
      </c>
      <c r="D11" s="115" t="s">
        <v>40</v>
      </c>
      <c r="E11" s="117" t="s">
        <v>123</v>
      </c>
      <c r="F11" s="17"/>
    </row>
    <row r="12" spans="1:5" s="16" customFormat="1" ht="26.25" customHeight="1">
      <c r="A12" s="114"/>
      <c r="B12" s="116"/>
      <c r="C12" s="116"/>
      <c r="D12" s="116"/>
      <c r="E12" s="118"/>
    </row>
    <row r="13" spans="1:5" s="16" customFormat="1" ht="15.75">
      <c r="A13" s="18">
        <v>1</v>
      </c>
      <c r="B13" s="18">
        <v>2</v>
      </c>
      <c r="C13" s="18">
        <v>2</v>
      </c>
      <c r="D13" s="18">
        <v>3</v>
      </c>
      <c r="E13" s="47">
        <v>4</v>
      </c>
    </row>
    <row r="14" spans="1:6" s="22" customFormat="1" ht="18.75">
      <c r="A14" s="7" t="s">
        <v>3</v>
      </c>
      <c r="B14" s="19"/>
      <c r="C14" s="20"/>
      <c r="D14" s="20"/>
      <c r="E14" s="81">
        <f>E15</f>
        <v>4542855.550000001</v>
      </c>
      <c r="F14" s="21"/>
    </row>
    <row r="15" spans="1:6" s="16" customFormat="1" ht="75.75" customHeight="1">
      <c r="A15" s="63" t="s">
        <v>93</v>
      </c>
      <c r="B15" s="19">
        <v>791</v>
      </c>
      <c r="C15" s="20"/>
      <c r="D15" s="20"/>
      <c r="E15" s="41">
        <f>E16+E23+E26+E32+E37+E43+E46</f>
        <v>4542855.550000001</v>
      </c>
      <c r="F15" s="17"/>
    </row>
    <row r="16" spans="1:6" s="16" customFormat="1" ht="112.5">
      <c r="A16" s="64" t="s">
        <v>113</v>
      </c>
      <c r="B16" s="19">
        <v>791</v>
      </c>
      <c r="C16" s="23" t="s">
        <v>85</v>
      </c>
      <c r="D16" s="20"/>
      <c r="E16" s="41">
        <f>E17+E19</f>
        <v>2315042</v>
      </c>
      <c r="F16" s="17"/>
    </row>
    <row r="17" spans="1:6" s="16" customFormat="1" ht="18.75">
      <c r="A17" s="24" t="s">
        <v>42</v>
      </c>
      <c r="B17" s="29">
        <v>791</v>
      </c>
      <c r="C17" s="25" t="s">
        <v>43</v>
      </c>
      <c r="D17" s="26"/>
      <c r="E17" s="42">
        <f>E18</f>
        <v>678546.72</v>
      </c>
      <c r="F17" s="27"/>
    </row>
    <row r="18" spans="1:5" s="16" customFormat="1" ht="95.25" customHeight="1">
      <c r="A18" s="24" t="s">
        <v>44</v>
      </c>
      <c r="B18" s="29">
        <v>791</v>
      </c>
      <c r="C18" s="25" t="s">
        <v>43</v>
      </c>
      <c r="D18" s="26">
        <v>100</v>
      </c>
      <c r="E18" s="42">
        <v>678546.72</v>
      </c>
    </row>
    <row r="19" spans="1:5" s="16" customFormat="1" ht="37.5">
      <c r="A19" s="24" t="s">
        <v>46</v>
      </c>
      <c r="B19" s="29">
        <v>791</v>
      </c>
      <c r="C19" s="25" t="s">
        <v>47</v>
      </c>
      <c r="D19" s="26"/>
      <c r="E19" s="42">
        <f>E20+E21+E22</f>
        <v>1636495.28</v>
      </c>
    </row>
    <row r="20" spans="1:6" s="16" customFormat="1" ht="98.25" customHeight="1">
      <c r="A20" s="24" t="s">
        <v>44</v>
      </c>
      <c r="B20" s="29">
        <v>791</v>
      </c>
      <c r="C20" s="25" t="s">
        <v>47</v>
      </c>
      <c r="D20" s="26">
        <v>100</v>
      </c>
      <c r="E20" s="42">
        <v>1120688.47</v>
      </c>
      <c r="F20" s="28"/>
    </row>
    <row r="21" spans="1:6" s="16" customFormat="1" ht="37.5">
      <c r="A21" s="24" t="s">
        <v>48</v>
      </c>
      <c r="B21" s="29">
        <v>791</v>
      </c>
      <c r="C21" s="25" t="s">
        <v>47</v>
      </c>
      <c r="D21" s="26">
        <v>200</v>
      </c>
      <c r="E21" s="42">
        <v>505281.81</v>
      </c>
      <c r="F21" s="14"/>
    </row>
    <row r="22" spans="1:6" s="16" customFormat="1" ht="17.25" customHeight="1">
      <c r="A22" s="24" t="s">
        <v>49</v>
      </c>
      <c r="B22" s="29">
        <v>791</v>
      </c>
      <c r="C22" s="25" t="s">
        <v>47</v>
      </c>
      <c r="D22" s="26">
        <v>800</v>
      </c>
      <c r="E22" s="42">
        <v>10525</v>
      </c>
      <c r="F22" s="14"/>
    </row>
    <row r="23" spans="1:6" s="16" customFormat="1" ht="73.5" customHeight="1">
      <c r="A23" s="48" t="s">
        <v>159</v>
      </c>
      <c r="B23" s="19">
        <v>791</v>
      </c>
      <c r="C23" s="23">
        <v>1100000000</v>
      </c>
      <c r="D23" s="20"/>
      <c r="E23" s="41">
        <v>20000</v>
      </c>
      <c r="F23" s="14"/>
    </row>
    <row r="24" spans="1:6" s="16" customFormat="1" ht="24.75" customHeight="1">
      <c r="A24" s="89" t="s">
        <v>131</v>
      </c>
      <c r="B24" s="90"/>
      <c r="C24" s="87">
        <v>1100003330</v>
      </c>
      <c r="D24" s="71"/>
      <c r="E24" s="66">
        <v>20000</v>
      </c>
      <c r="F24" s="14"/>
    </row>
    <row r="25" spans="1:6" s="16" customFormat="1" ht="35.25" customHeight="1">
      <c r="A25" s="86" t="s">
        <v>48</v>
      </c>
      <c r="B25" s="90"/>
      <c r="C25" s="87">
        <v>1100003330</v>
      </c>
      <c r="D25" s="71">
        <v>200</v>
      </c>
      <c r="E25" s="66">
        <v>20000</v>
      </c>
      <c r="F25" s="14"/>
    </row>
    <row r="26" spans="1:6" s="16" customFormat="1" ht="18.75">
      <c r="A26" s="91" t="s">
        <v>89</v>
      </c>
      <c r="B26" s="90"/>
      <c r="C26" s="87"/>
      <c r="D26" s="71"/>
      <c r="E26" s="81">
        <f>E27</f>
        <v>596974.43</v>
      </c>
      <c r="F26" s="14"/>
    </row>
    <row r="27" spans="1:6" s="27" customFormat="1" ht="75" customHeight="1">
      <c r="A27" s="48" t="s">
        <v>97</v>
      </c>
      <c r="B27" s="29">
        <v>791</v>
      </c>
      <c r="C27" s="26">
        <v>1200000000</v>
      </c>
      <c r="D27" s="26"/>
      <c r="E27" s="42">
        <f>E29+E31</f>
        <v>596974.43</v>
      </c>
      <c r="F27" s="28"/>
    </row>
    <row r="28" spans="1:6" s="27" customFormat="1" ht="38.25" customHeight="1">
      <c r="A28" s="24" t="s">
        <v>98</v>
      </c>
      <c r="B28" s="29">
        <v>791</v>
      </c>
      <c r="C28" s="26">
        <v>1200009040</v>
      </c>
      <c r="D28" s="26"/>
      <c r="E28" s="42">
        <f>E29+E31</f>
        <v>596974.43</v>
      </c>
      <c r="F28" s="28"/>
    </row>
    <row r="29" spans="1:6" s="16" customFormat="1" ht="33.75" customHeight="1">
      <c r="A29" s="58" t="s">
        <v>48</v>
      </c>
      <c r="B29" s="29">
        <v>791</v>
      </c>
      <c r="C29" s="26">
        <v>1200009040</v>
      </c>
      <c r="D29" s="26">
        <v>200</v>
      </c>
      <c r="E29" s="42">
        <v>532618.43</v>
      </c>
      <c r="F29" s="14"/>
    </row>
    <row r="30" spans="1:6" s="16" customFormat="1" ht="23.25" customHeight="1">
      <c r="A30" s="58" t="s">
        <v>120</v>
      </c>
      <c r="B30" s="29">
        <v>791</v>
      </c>
      <c r="C30" s="26">
        <v>1200092360</v>
      </c>
      <c r="D30" s="26"/>
      <c r="E30" s="42">
        <f>E31</f>
        <v>64356</v>
      </c>
      <c r="F30" s="14"/>
    </row>
    <row r="31" spans="1:6" s="16" customFormat="1" ht="24.75" customHeight="1">
      <c r="A31" s="58" t="s">
        <v>49</v>
      </c>
      <c r="B31" s="56">
        <v>791</v>
      </c>
      <c r="C31" s="26">
        <v>1200092360</v>
      </c>
      <c r="D31" s="26">
        <v>800</v>
      </c>
      <c r="E31" s="66">
        <v>64356</v>
      </c>
      <c r="F31" s="14"/>
    </row>
    <row r="32" spans="1:5" s="59" customFormat="1" ht="19.5">
      <c r="A32" s="63" t="s">
        <v>50</v>
      </c>
      <c r="B32" s="19">
        <v>791</v>
      </c>
      <c r="C32" s="31" t="s">
        <v>58</v>
      </c>
      <c r="D32" s="32"/>
      <c r="E32" s="41">
        <f>E33</f>
        <v>57370</v>
      </c>
    </row>
    <row r="33" spans="1:5" s="28" customFormat="1" ht="22.5" customHeight="1">
      <c r="A33" s="24" t="s">
        <v>68</v>
      </c>
      <c r="B33" s="29">
        <v>791</v>
      </c>
      <c r="C33" s="34" t="s">
        <v>107</v>
      </c>
      <c r="D33" s="35"/>
      <c r="E33" s="42">
        <f>E34</f>
        <v>57370</v>
      </c>
    </row>
    <row r="34" spans="1:6" ht="75">
      <c r="A34" s="24" t="s">
        <v>51</v>
      </c>
      <c r="B34" s="29">
        <v>791</v>
      </c>
      <c r="C34" s="34" t="s">
        <v>107</v>
      </c>
      <c r="D34" s="35"/>
      <c r="E34" s="42">
        <f>E35+E36</f>
        <v>57370</v>
      </c>
      <c r="F34" s="28"/>
    </row>
    <row r="35" spans="1:6" s="28" customFormat="1" ht="96" customHeight="1">
      <c r="A35" s="24" t="s">
        <v>44</v>
      </c>
      <c r="B35" s="29">
        <v>791</v>
      </c>
      <c r="C35" s="34" t="s">
        <v>107</v>
      </c>
      <c r="D35" s="35">
        <v>100</v>
      </c>
      <c r="E35" s="42">
        <v>52368.27</v>
      </c>
      <c r="F35" s="14"/>
    </row>
    <row r="36" spans="1:5" ht="36.75" customHeight="1">
      <c r="A36" s="24" t="s">
        <v>48</v>
      </c>
      <c r="B36" s="29">
        <v>791</v>
      </c>
      <c r="C36" s="34" t="s">
        <v>107</v>
      </c>
      <c r="D36" s="35">
        <v>200</v>
      </c>
      <c r="E36" s="42">
        <v>5001.73</v>
      </c>
    </row>
    <row r="37" spans="1:5" s="28" customFormat="1" ht="93.75" customHeight="1">
      <c r="A37" s="48" t="s">
        <v>182</v>
      </c>
      <c r="B37" s="19">
        <v>791</v>
      </c>
      <c r="C37" s="20">
        <v>160000000</v>
      </c>
      <c r="D37" s="20"/>
      <c r="E37" s="41">
        <f>E38+E41</f>
        <v>186431.14</v>
      </c>
    </row>
    <row r="38" spans="1:6" ht="36.75" customHeight="1">
      <c r="A38" s="24" t="s">
        <v>53</v>
      </c>
      <c r="B38" s="29">
        <v>791</v>
      </c>
      <c r="C38" s="26">
        <v>1600024300</v>
      </c>
      <c r="D38" s="26"/>
      <c r="E38" s="42">
        <f>E39+E40</f>
        <v>136431.14</v>
      </c>
      <c r="F38" s="28"/>
    </row>
    <row r="39" spans="1:6" s="28" customFormat="1" ht="102.75" customHeight="1" hidden="1">
      <c r="A39" s="24" t="s">
        <v>44</v>
      </c>
      <c r="B39" s="29">
        <v>791</v>
      </c>
      <c r="C39" s="26">
        <v>2200024300</v>
      </c>
      <c r="D39" s="26">
        <v>100</v>
      </c>
      <c r="E39" s="42">
        <v>0</v>
      </c>
      <c r="F39" s="14"/>
    </row>
    <row r="40" spans="1:5" ht="37.5">
      <c r="A40" s="24" t="s">
        <v>48</v>
      </c>
      <c r="B40" s="29">
        <v>791</v>
      </c>
      <c r="C40" s="26">
        <v>1600024300</v>
      </c>
      <c r="D40" s="26">
        <v>200</v>
      </c>
      <c r="E40" s="42">
        <v>136431.14</v>
      </c>
    </row>
    <row r="41" spans="1:5" ht="94.5">
      <c r="A41" s="76" t="s">
        <v>158</v>
      </c>
      <c r="B41" s="29">
        <v>791</v>
      </c>
      <c r="C41" s="26">
        <v>1600074040</v>
      </c>
      <c r="D41" s="26"/>
      <c r="E41" s="42">
        <f>E42</f>
        <v>50000</v>
      </c>
    </row>
    <row r="42" spans="1:5" ht="31.5">
      <c r="A42" s="76" t="s">
        <v>48</v>
      </c>
      <c r="B42" s="29">
        <v>791</v>
      </c>
      <c r="C42" s="26">
        <v>1600074040</v>
      </c>
      <c r="D42" s="26">
        <v>200</v>
      </c>
      <c r="E42" s="42">
        <v>50000</v>
      </c>
    </row>
    <row r="43" spans="1:5" s="28" customFormat="1" ht="75">
      <c r="A43" s="48" t="s">
        <v>121</v>
      </c>
      <c r="B43" s="19">
        <v>791</v>
      </c>
      <c r="C43" s="20">
        <v>210000000</v>
      </c>
      <c r="D43" s="20"/>
      <c r="E43" s="41">
        <f>E44</f>
        <v>400000</v>
      </c>
    </row>
    <row r="44" spans="1:6" s="28" customFormat="1" ht="18.75">
      <c r="A44" s="24" t="s">
        <v>54</v>
      </c>
      <c r="B44" s="29">
        <v>791</v>
      </c>
      <c r="C44" s="26">
        <v>2100003150</v>
      </c>
      <c r="D44" s="26"/>
      <c r="E44" s="42">
        <f>E45</f>
        <v>400000</v>
      </c>
      <c r="F44" s="14"/>
    </row>
    <row r="45" spans="1:5" ht="37.5">
      <c r="A45" s="24" t="s">
        <v>48</v>
      </c>
      <c r="B45" s="29">
        <v>791</v>
      </c>
      <c r="C45" s="26">
        <v>2100003150</v>
      </c>
      <c r="D45" s="26">
        <v>200</v>
      </c>
      <c r="E45" s="42">
        <v>400000</v>
      </c>
    </row>
    <row r="46" spans="1:5" s="28" customFormat="1" ht="111.75" customHeight="1">
      <c r="A46" s="48" t="s">
        <v>94</v>
      </c>
      <c r="B46" s="19">
        <v>791</v>
      </c>
      <c r="C46" s="20">
        <v>200000000</v>
      </c>
      <c r="D46" s="20"/>
      <c r="E46" s="41">
        <f>E47+E51+E59</f>
        <v>967037.98</v>
      </c>
    </row>
    <row r="47" spans="1:5" s="28" customFormat="1" ht="21" customHeight="1">
      <c r="A47" s="24" t="s">
        <v>133</v>
      </c>
      <c r="B47" s="29">
        <v>791</v>
      </c>
      <c r="C47" s="26"/>
      <c r="D47" s="26"/>
      <c r="E47" s="42">
        <f>E48</f>
        <v>72114.06999999999</v>
      </c>
    </row>
    <row r="48" spans="1:5" s="28" customFormat="1" ht="39" customHeight="1">
      <c r="A48" s="92" t="s">
        <v>161</v>
      </c>
      <c r="B48" s="90">
        <v>791</v>
      </c>
      <c r="C48" s="71">
        <v>2000003560</v>
      </c>
      <c r="D48" s="71"/>
      <c r="E48" s="66">
        <f>E49+E50</f>
        <v>72114.06999999999</v>
      </c>
    </row>
    <row r="49" spans="1:5" s="28" customFormat="1" ht="39" customHeight="1">
      <c r="A49" s="92" t="s">
        <v>48</v>
      </c>
      <c r="B49" s="90">
        <v>791</v>
      </c>
      <c r="C49" s="71">
        <v>2000003560</v>
      </c>
      <c r="D49" s="71">
        <v>200</v>
      </c>
      <c r="E49" s="66">
        <v>29810.3</v>
      </c>
    </row>
    <row r="50" spans="1:5" s="28" customFormat="1" ht="37.5" customHeight="1">
      <c r="A50" s="88" t="s">
        <v>48</v>
      </c>
      <c r="B50" s="90">
        <v>791</v>
      </c>
      <c r="C50" s="71">
        <v>2090003560</v>
      </c>
      <c r="D50" s="71">
        <v>200</v>
      </c>
      <c r="E50" s="66">
        <v>42303.77</v>
      </c>
    </row>
    <row r="51" spans="1:6" s="28" customFormat="1" ht="28.5" customHeight="1">
      <c r="A51" s="93" t="s">
        <v>80</v>
      </c>
      <c r="B51" s="29">
        <v>791</v>
      </c>
      <c r="C51" s="26"/>
      <c r="D51" s="26"/>
      <c r="E51" s="42">
        <f>E52+E56+E57</f>
        <v>629972.63</v>
      </c>
      <c r="F51" s="14"/>
    </row>
    <row r="52" spans="1:6" s="28" customFormat="1" ht="37.5">
      <c r="A52" s="24" t="s">
        <v>57</v>
      </c>
      <c r="B52" s="29">
        <v>791</v>
      </c>
      <c r="C52" s="26">
        <v>2000006050</v>
      </c>
      <c r="D52" s="26"/>
      <c r="E52" s="42">
        <f>SUM(E53:E55)</f>
        <v>418591.14</v>
      </c>
      <c r="F52" s="14"/>
    </row>
    <row r="53" spans="1:5" ht="84" customHeight="1">
      <c r="A53" s="76" t="s">
        <v>44</v>
      </c>
      <c r="B53" s="29">
        <v>791</v>
      </c>
      <c r="C53" s="26">
        <v>2000006050</v>
      </c>
      <c r="D53" s="26">
        <v>100</v>
      </c>
      <c r="E53" s="42">
        <v>259788.62</v>
      </c>
    </row>
    <row r="54" spans="1:6" ht="37.5">
      <c r="A54" s="24" t="s">
        <v>48</v>
      </c>
      <c r="B54" s="29">
        <v>791</v>
      </c>
      <c r="C54" s="26">
        <v>2000006050</v>
      </c>
      <c r="D54" s="26">
        <v>200</v>
      </c>
      <c r="E54" s="42">
        <v>153087.52</v>
      </c>
      <c r="F54" s="28"/>
    </row>
    <row r="55" spans="1:6" ht="18.75">
      <c r="A55" s="24" t="s">
        <v>49</v>
      </c>
      <c r="B55" s="29">
        <v>791</v>
      </c>
      <c r="C55" s="26">
        <v>2000006050</v>
      </c>
      <c r="D55" s="26">
        <v>800</v>
      </c>
      <c r="E55" s="42">
        <v>5715</v>
      </c>
      <c r="F55" s="28"/>
    </row>
    <row r="56" spans="1:6" ht="37.5">
      <c r="A56" s="24" t="s">
        <v>48</v>
      </c>
      <c r="B56" s="29">
        <v>791</v>
      </c>
      <c r="C56" s="26">
        <v>2000064000</v>
      </c>
      <c r="D56" s="26">
        <v>200</v>
      </c>
      <c r="E56" s="42">
        <v>1381.49</v>
      </c>
      <c r="F56" s="28"/>
    </row>
    <row r="57" spans="1:5" ht="82.5">
      <c r="A57" s="77" t="s">
        <v>55</v>
      </c>
      <c r="B57" s="29">
        <v>791</v>
      </c>
      <c r="C57" s="26">
        <v>2000074040</v>
      </c>
      <c r="D57" s="26"/>
      <c r="E57" s="42">
        <f>E58</f>
        <v>210000</v>
      </c>
    </row>
    <row r="58" spans="1:5" ht="37.5">
      <c r="A58" s="24" t="s">
        <v>48</v>
      </c>
      <c r="B58" s="29">
        <v>791</v>
      </c>
      <c r="C58" s="26">
        <v>2000074040</v>
      </c>
      <c r="D58" s="26">
        <v>200</v>
      </c>
      <c r="E58" s="42">
        <v>210000</v>
      </c>
    </row>
    <row r="59" spans="1:5" ht="85.5" customHeight="1">
      <c r="A59" s="72" t="s">
        <v>94</v>
      </c>
      <c r="B59" s="29">
        <v>791</v>
      </c>
      <c r="C59" s="26" t="s">
        <v>160</v>
      </c>
      <c r="D59" s="26"/>
      <c r="E59" s="42">
        <f>E60+E62</f>
        <v>264951.28</v>
      </c>
    </row>
    <row r="60" spans="1:5" ht="37.5">
      <c r="A60" s="24" t="s">
        <v>136</v>
      </c>
      <c r="B60" s="29">
        <v>791</v>
      </c>
      <c r="C60" s="26" t="s">
        <v>137</v>
      </c>
      <c r="D60" s="26"/>
      <c r="E60" s="42">
        <f>E61</f>
        <v>24951.28</v>
      </c>
    </row>
    <row r="61" spans="1:5" ht="37.5">
      <c r="A61" s="24" t="s">
        <v>48</v>
      </c>
      <c r="B61" s="29">
        <v>791</v>
      </c>
      <c r="C61" s="26" t="s">
        <v>137</v>
      </c>
      <c r="D61" s="26" t="s">
        <v>108</v>
      </c>
      <c r="E61" s="42">
        <v>24951.28</v>
      </c>
    </row>
    <row r="62" spans="1:5" ht="94.5">
      <c r="A62" s="74" t="s">
        <v>158</v>
      </c>
      <c r="B62" s="29">
        <v>791</v>
      </c>
      <c r="C62" s="70" t="s">
        <v>109</v>
      </c>
      <c r="D62" s="30"/>
      <c r="E62" s="42">
        <f>E63</f>
        <v>240000</v>
      </c>
    </row>
    <row r="63" spans="1:5" ht="33">
      <c r="A63" s="77" t="s">
        <v>48</v>
      </c>
      <c r="B63" s="29">
        <v>791</v>
      </c>
      <c r="C63" s="70" t="s">
        <v>109</v>
      </c>
      <c r="D63" s="30" t="s">
        <v>108</v>
      </c>
      <c r="E63" s="42">
        <v>240000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5"/>
  <sheetViews>
    <sheetView zoomScale="80" zoomScaleNormal="80" zoomScalePageLayoutView="0" workbookViewId="0" topLeftCell="A1">
      <selection activeCell="A4" sqref="A4:E4"/>
    </sheetView>
  </sheetViews>
  <sheetFormatPr defaultColWidth="9.140625" defaultRowHeight="15"/>
  <cols>
    <col min="1" max="1" width="55.7109375" style="16" customWidth="1"/>
    <col min="2" max="2" width="12.00390625" style="37" customWidth="1"/>
    <col min="3" max="3" width="19.8515625" style="38" customWidth="1"/>
    <col min="4" max="4" width="8.28125" style="38" customWidth="1"/>
    <col min="5" max="5" width="19.00390625" style="39" customWidth="1"/>
    <col min="6" max="6" width="9.57421875" style="14" bestFit="1" customWidth="1"/>
    <col min="7" max="16384" width="9.140625" style="14" customWidth="1"/>
  </cols>
  <sheetData>
    <row r="1" spans="1:5" s="13" customFormat="1" ht="18.75">
      <c r="A1" s="109" t="s">
        <v>86</v>
      </c>
      <c r="B1" s="109"/>
      <c r="C1" s="109"/>
      <c r="D1" s="109"/>
      <c r="E1" s="109"/>
    </row>
    <row r="2" spans="1:5" s="13" customFormat="1" ht="18.75" customHeight="1">
      <c r="A2" s="109" t="s">
        <v>92</v>
      </c>
      <c r="B2" s="109"/>
      <c r="C2" s="109"/>
      <c r="D2" s="109"/>
      <c r="E2" s="109"/>
    </row>
    <row r="3" spans="1:5" s="13" customFormat="1" ht="18.75" customHeight="1">
      <c r="A3" s="109" t="s">
        <v>0</v>
      </c>
      <c r="B3" s="109"/>
      <c r="C3" s="109"/>
      <c r="D3" s="109"/>
      <c r="E3" s="109"/>
    </row>
    <row r="4" spans="1:5" s="13" customFormat="1" ht="18.75">
      <c r="A4" s="119" t="s">
        <v>185</v>
      </c>
      <c r="B4" s="119"/>
      <c r="C4" s="119"/>
      <c r="D4" s="119"/>
      <c r="E4" s="119"/>
    </row>
    <row r="5" spans="1:5" s="13" customFormat="1" ht="18.75" customHeight="1">
      <c r="A5" s="109" t="s">
        <v>95</v>
      </c>
      <c r="B5" s="109"/>
      <c r="C5" s="109"/>
      <c r="D5" s="109"/>
      <c r="E5" s="109"/>
    </row>
    <row r="6" spans="1:5" s="13" customFormat="1" ht="18.75" customHeight="1">
      <c r="A6" s="109" t="s">
        <v>128</v>
      </c>
      <c r="B6" s="109"/>
      <c r="C6" s="109"/>
      <c r="D6" s="109"/>
      <c r="E6" s="109"/>
    </row>
    <row r="7" spans="1:5" s="13" customFormat="1" ht="18.75" customHeight="1">
      <c r="A7" s="109"/>
      <c r="B7" s="109"/>
      <c r="C7" s="109"/>
      <c r="D7" s="109"/>
      <c r="E7" s="109"/>
    </row>
    <row r="8" spans="1:6" ht="93" customHeight="1">
      <c r="A8" s="111" t="s">
        <v>129</v>
      </c>
      <c r="B8" s="111"/>
      <c r="C8" s="111"/>
      <c r="D8" s="111"/>
      <c r="E8" s="111"/>
      <c r="F8" s="15"/>
    </row>
    <row r="9" spans="1:5" s="16" customFormat="1" ht="15.75">
      <c r="A9" s="120"/>
      <c r="B9" s="120"/>
      <c r="C9" s="120"/>
      <c r="D9" s="120"/>
      <c r="E9" s="120"/>
    </row>
    <row r="10" spans="1:5" ht="18.75">
      <c r="A10" s="5" t="s">
        <v>37</v>
      </c>
      <c r="B10" s="31" t="s">
        <v>59</v>
      </c>
      <c r="C10" s="32" t="s">
        <v>60</v>
      </c>
      <c r="D10" s="32" t="s">
        <v>40</v>
      </c>
      <c r="E10" s="33" t="s">
        <v>124</v>
      </c>
    </row>
    <row r="11" spans="1:5" ht="18.75">
      <c r="A11" s="3">
        <v>1</v>
      </c>
      <c r="B11" s="34" t="s">
        <v>87</v>
      </c>
      <c r="C11" s="35">
        <v>3</v>
      </c>
      <c r="D11" s="35">
        <v>4</v>
      </c>
      <c r="E11" s="40">
        <v>5</v>
      </c>
    </row>
    <row r="12" spans="1:5" ht="18.75">
      <c r="A12" s="7" t="s">
        <v>3</v>
      </c>
      <c r="B12" s="31"/>
      <c r="C12" s="32"/>
      <c r="D12" s="32"/>
      <c r="E12" s="81">
        <f>E13+E31+E37+E44+E53+E70</f>
        <v>4542855.550000001</v>
      </c>
    </row>
    <row r="13" spans="1:5" s="28" customFormat="1" ht="18.75" customHeight="1">
      <c r="A13" s="7" t="s">
        <v>61</v>
      </c>
      <c r="B13" s="31" t="s">
        <v>62</v>
      </c>
      <c r="C13" s="32"/>
      <c r="D13" s="32"/>
      <c r="E13" s="41">
        <f>E14+E18+E25</f>
        <v>2912016.43</v>
      </c>
    </row>
    <row r="14" spans="1:5" ht="56.25">
      <c r="A14" s="24" t="s">
        <v>63</v>
      </c>
      <c r="B14" s="34" t="s">
        <v>64</v>
      </c>
      <c r="C14" s="35"/>
      <c r="D14" s="35"/>
      <c r="E14" s="42">
        <f>E15</f>
        <v>678546.72</v>
      </c>
    </row>
    <row r="15" spans="1:5" ht="91.5" customHeight="1">
      <c r="A15" s="48" t="s">
        <v>113</v>
      </c>
      <c r="B15" s="34" t="s">
        <v>64</v>
      </c>
      <c r="C15" s="34" t="s">
        <v>41</v>
      </c>
      <c r="D15" s="35"/>
      <c r="E15" s="42">
        <f>E16</f>
        <v>678546.72</v>
      </c>
    </row>
    <row r="16" spans="1:5" ht="18.75">
      <c r="A16" s="24" t="s">
        <v>42</v>
      </c>
      <c r="B16" s="34" t="s">
        <v>64</v>
      </c>
      <c r="C16" s="34" t="s">
        <v>43</v>
      </c>
      <c r="D16" s="35"/>
      <c r="E16" s="42">
        <f>E17</f>
        <v>678546.72</v>
      </c>
    </row>
    <row r="17" spans="1:5" ht="94.5" customHeight="1">
      <c r="A17" s="24" t="s">
        <v>44</v>
      </c>
      <c r="B17" s="34" t="s">
        <v>64</v>
      </c>
      <c r="C17" s="34" t="s">
        <v>43</v>
      </c>
      <c r="D17" s="35">
        <v>100</v>
      </c>
      <c r="E17" s="42">
        <v>678546.72</v>
      </c>
    </row>
    <row r="18" spans="1:5" ht="72.75" customHeight="1">
      <c r="A18" s="24" t="s">
        <v>45</v>
      </c>
      <c r="B18" s="34" t="s">
        <v>65</v>
      </c>
      <c r="C18" s="35"/>
      <c r="D18" s="35"/>
      <c r="E18" s="42">
        <f>E19</f>
        <v>1636495.28</v>
      </c>
    </row>
    <row r="19" spans="1:5" ht="91.5" customHeight="1">
      <c r="A19" s="48" t="s">
        <v>96</v>
      </c>
      <c r="B19" s="34" t="s">
        <v>65</v>
      </c>
      <c r="C19" s="34" t="s">
        <v>41</v>
      </c>
      <c r="D19" s="35"/>
      <c r="E19" s="42">
        <f>E20</f>
        <v>1636495.28</v>
      </c>
    </row>
    <row r="20" spans="1:5" ht="37.5">
      <c r="A20" s="24" t="s">
        <v>46</v>
      </c>
      <c r="B20" s="34" t="s">
        <v>65</v>
      </c>
      <c r="C20" s="34" t="s">
        <v>47</v>
      </c>
      <c r="D20" s="35"/>
      <c r="E20" s="42">
        <f>E21+E22+E23+E24</f>
        <v>1636495.28</v>
      </c>
    </row>
    <row r="21" spans="1:5" ht="93.75" customHeight="1">
      <c r="A21" s="24" t="s">
        <v>44</v>
      </c>
      <c r="B21" s="34" t="s">
        <v>65</v>
      </c>
      <c r="C21" s="34" t="s">
        <v>47</v>
      </c>
      <c r="D21" s="35">
        <v>100</v>
      </c>
      <c r="E21" s="42">
        <v>1120688.47</v>
      </c>
    </row>
    <row r="22" spans="1:5" ht="37.5">
      <c r="A22" s="24" t="s">
        <v>48</v>
      </c>
      <c r="B22" s="34" t="s">
        <v>65</v>
      </c>
      <c r="C22" s="34" t="s">
        <v>47</v>
      </c>
      <c r="D22" s="35">
        <v>200</v>
      </c>
      <c r="E22" s="42">
        <v>505281.81</v>
      </c>
    </row>
    <row r="23" spans="1:5" ht="22.5" customHeight="1">
      <c r="A23" s="24" t="s">
        <v>49</v>
      </c>
      <c r="B23" s="34" t="s">
        <v>65</v>
      </c>
      <c r="C23" s="34" t="s">
        <v>47</v>
      </c>
      <c r="D23" s="35">
        <v>800</v>
      </c>
      <c r="E23" s="42">
        <v>10525</v>
      </c>
    </row>
    <row r="24" spans="1:5" ht="39" customHeight="1">
      <c r="A24" s="24" t="s">
        <v>48</v>
      </c>
      <c r="B24" s="34" t="s">
        <v>65</v>
      </c>
      <c r="C24" s="34" t="s">
        <v>119</v>
      </c>
      <c r="D24" s="35">
        <v>200</v>
      </c>
      <c r="E24" s="42">
        <v>0</v>
      </c>
    </row>
    <row r="25" spans="1:6" s="16" customFormat="1" ht="18.75">
      <c r="A25" s="7" t="s">
        <v>89</v>
      </c>
      <c r="B25" s="69" t="s">
        <v>88</v>
      </c>
      <c r="C25" s="25"/>
      <c r="D25" s="26"/>
      <c r="E25" s="41">
        <f>E26</f>
        <v>596974.43</v>
      </c>
      <c r="F25" s="14"/>
    </row>
    <row r="26" spans="1:6" s="27" customFormat="1" ht="75" customHeight="1">
      <c r="A26" s="48" t="s">
        <v>181</v>
      </c>
      <c r="B26" s="49" t="s">
        <v>88</v>
      </c>
      <c r="C26" s="26">
        <v>1200000000</v>
      </c>
      <c r="D26" s="26"/>
      <c r="E26" s="42">
        <f>E28+E30</f>
        <v>596974.43</v>
      </c>
      <c r="F26" s="28"/>
    </row>
    <row r="27" spans="1:6" s="27" customFormat="1" ht="38.25" customHeight="1">
      <c r="A27" s="24" t="s">
        <v>98</v>
      </c>
      <c r="B27" s="49" t="s">
        <v>88</v>
      </c>
      <c r="C27" s="26">
        <v>1200009040</v>
      </c>
      <c r="D27" s="26"/>
      <c r="E27" s="42">
        <f>E28+E30</f>
        <v>596974.43</v>
      </c>
      <c r="F27" s="28"/>
    </row>
    <row r="28" spans="1:6" s="16" customFormat="1" ht="33.75" customHeight="1">
      <c r="A28" s="58" t="s">
        <v>48</v>
      </c>
      <c r="B28" s="49" t="s">
        <v>88</v>
      </c>
      <c r="C28" s="26">
        <v>1200009040</v>
      </c>
      <c r="D28" s="26">
        <v>200</v>
      </c>
      <c r="E28" s="42">
        <v>532618.43</v>
      </c>
      <c r="F28" s="14"/>
    </row>
    <row r="29" spans="1:6" s="16" customFormat="1" ht="27" customHeight="1">
      <c r="A29" s="58" t="s">
        <v>120</v>
      </c>
      <c r="B29" s="49" t="s">
        <v>88</v>
      </c>
      <c r="C29" s="26">
        <v>1200092360</v>
      </c>
      <c r="D29" s="26"/>
      <c r="E29" s="42">
        <f>E30</f>
        <v>64356</v>
      </c>
      <c r="F29" s="14"/>
    </row>
    <row r="30" spans="1:6" s="16" customFormat="1" ht="21.75" customHeight="1">
      <c r="A30" s="58" t="s">
        <v>49</v>
      </c>
      <c r="B30" s="61" t="s">
        <v>88</v>
      </c>
      <c r="C30" s="71">
        <v>1200092360</v>
      </c>
      <c r="D30" s="26">
        <v>800</v>
      </c>
      <c r="E30" s="42">
        <v>64356</v>
      </c>
      <c r="F30" s="14"/>
    </row>
    <row r="31" spans="1:5" s="28" customFormat="1" ht="18.75">
      <c r="A31" s="7" t="s">
        <v>66</v>
      </c>
      <c r="B31" s="31" t="s">
        <v>67</v>
      </c>
      <c r="C31" s="32"/>
      <c r="D31" s="32"/>
      <c r="E31" s="41">
        <f>E32</f>
        <v>57370</v>
      </c>
    </row>
    <row r="32" spans="1:5" ht="24.75" customHeight="1">
      <c r="A32" s="48" t="s">
        <v>50</v>
      </c>
      <c r="B32" s="34" t="s">
        <v>69</v>
      </c>
      <c r="C32" s="35">
        <v>400000000</v>
      </c>
      <c r="D32" s="35"/>
      <c r="E32" s="42">
        <f>E33</f>
        <v>57370</v>
      </c>
    </row>
    <row r="33" spans="1:5" ht="26.25" customHeight="1">
      <c r="A33" s="24" t="s">
        <v>68</v>
      </c>
      <c r="B33" s="34" t="s">
        <v>69</v>
      </c>
      <c r="C33" s="25" t="s">
        <v>106</v>
      </c>
      <c r="D33" s="35"/>
      <c r="E33" s="42">
        <f>E34</f>
        <v>57370</v>
      </c>
    </row>
    <row r="34" spans="1:5" ht="66">
      <c r="A34" s="77" t="s">
        <v>51</v>
      </c>
      <c r="B34" s="34" t="s">
        <v>69</v>
      </c>
      <c r="C34" s="34" t="s">
        <v>107</v>
      </c>
      <c r="D34" s="35"/>
      <c r="E34" s="42">
        <f>SUM(E35:E36)</f>
        <v>57370</v>
      </c>
    </row>
    <row r="35" spans="1:5" ht="18.75">
      <c r="A35" s="24" t="s">
        <v>52</v>
      </c>
      <c r="B35" s="34" t="s">
        <v>69</v>
      </c>
      <c r="C35" s="34" t="s">
        <v>107</v>
      </c>
      <c r="D35" s="35">
        <v>100</v>
      </c>
      <c r="E35" s="42">
        <v>52368.27</v>
      </c>
    </row>
    <row r="36" spans="1:5" ht="37.5">
      <c r="A36" s="57" t="s">
        <v>48</v>
      </c>
      <c r="B36" s="34" t="s">
        <v>69</v>
      </c>
      <c r="C36" s="34" t="s">
        <v>107</v>
      </c>
      <c r="D36" s="35">
        <v>200</v>
      </c>
      <c r="E36" s="42">
        <v>5001.73</v>
      </c>
    </row>
    <row r="37" spans="1:5" s="28" customFormat="1" ht="56.25">
      <c r="A37" s="7" t="s">
        <v>70</v>
      </c>
      <c r="B37" s="31" t="s">
        <v>71</v>
      </c>
      <c r="C37" s="34"/>
      <c r="D37" s="32"/>
      <c r="E37" s="41">
        <f>E38</f>
        <v>186431.14</v>
      </c>
    </row>
    <row r="38" spans="1:5" ht="18.75">
      <c r="A38" s="24" t="s">
        <v>72</v>
      </c>
      <c r="B38" s="34" t="s">
        <v>73</v>
      </c>
      <c r="C38" s="35"/>
      <c r="D38" s="35"/>
      <c r="E38" s="42">
        <f>E39</f>
        <v>186431.14</v>
      </c>
    </row>
    <row r="39" spans="1:5" ht="92.25" customHeight="1">
      <c r="A39" s="48" t="s">
        <v>183</v>
      </c>
      <c r="B39" s="34" t="s">
        <v>73</v>
      </c>
      <c r="C39" s="26">
        <v>160000000</v>
      </c>
      <c r="D39" s="35"/>
      <c r="E39" s="42">
        <f>E40+E42</f>
        <v>186431.14</v>
      </c>
    </row>
    <row r="40" spans="1:5" ht="37.5">
      <c r="A40" s="24" t="s">
        <v>53</v>
      </c>
      <c r="B40" s="34" t="s">
        <v>73</v>
      </c>
      <c r="C40" s="26">
        <v>1600024300</v>
      </c>
      <c r="D40" s="35"/>
      <c r="E40" s="42">
        <f>E41</f>
        <v>136431.14</v>
      </c>
    </row>
    <row r="41" spans="1:5" ht="37.5">
      <c r="A41" s="24" t="s">
        <v>48</v>
      </c>
      <c r="B41" s="34" t="s">
        <v>73</v>
      </c>
      <c r="C41" s="26">
        <v>1600024300</v>
      </c>
      <c r="D41" s="35">
        <v>200</v>
      </c>
      <c r="E41" s="42">
        <v>136431.14</v>
      </c>
    </row>
    <row r="42" spans="1:5" ht="94.5">
      <c r="A42" s="94" t="s">
        <v>158</v>
      </c>
      <c r="B42" s="87" t="s">
        <v>73</v>
      </c>
      <c r="C42" s="71">
        <v>1600074040</v>
      </c>
      <c r="D42" s="71"/>
      <c r="E42" s="66">
        <f>E43</f>
        <v>50000</v>
      </c>
    </row>
    <row r="43" spans="1:5" ht="37.5">
      <c r="A43" s="88" t="s">
        <v>48</v>
      </c>
      <c r="B43" s="87" t="s">
        <v>73</v>
      </c>
      <c r="C43" s="71">
        <v>1600074040</v>
      </c>
      <c r="D43" s="71">
        <v>200</v>
      </c>
      <c r="E43" s="66">
        <v>50000</v>
      </c>
    </row>
    <row r="44" spans="1:5" s="28" customFormat="1" ht="18.75">
      <c r="A44" s="7" t="s">
        <v>74</v>
      </c>
      <c r="B44" s="31" t="s">
        <v>75</v>
      </c>
      <c r="C44" s="32"/>
      <c r="D44" s="32"/>
      <c r="E44" s="41">
        <f>E45+E50</f>
        <v>420000</v>
      </c>
    </row>
    <row r="45" spans="1:5" ht="18.75">
      <c r="A45" s="24" t="s">
        <v>54</v>
      </c>
      <c r="B45" s="34" t="s">
        <v>76</v>
      </c>
      <c r="C45" s="35"/>
      <c r="D45" s="35"/>
      <c r="E45" s="42">
        <f>E46</f>
        <v>400000</v>
      </c>
    </row>
    <row r="46" spans="1:5" ht="74.25" customHeight="1">
      <c r="A46" s="48" t="s">
        <v>121</v>
      </c>
      <c r="B46" s="34" t="s">
        <v>76</v>
      </c>
      <c r="C46" s="35">
        <v>2100000000</v>
      </c>
      <c r="D46" s="35"/>
      <c r="E46" s="42">
        <f>E47</f>
        <v>400000</v>
      </c>
    </row>
    <row r="47" spans="1:5" ht="18.75">
      <c r="A47" s="24" t="s">
        <v>54</v>
      </c>
      <c r="B47" s="34" t="s">
        <v>76</v>
      </c>
      <c r="C47" s="35">
        <v>2100003150</v>
      </c>
      <c r="D47" s="35"/>
      <c r="E47" s="42">
        <f>E48</f>
        <v>400000</v>
      </c>
    </row>
    <row r="48" spans="1:5" ht="37.5">
      <c r="A48" s="24" t="s">
        <v>48</v>
      </c>
      <c r="B48" s="34" t="s">
        <v>76</v>
      </c>
      <c r="C48" s="35">
        <v>2100003150</v>
      </c>
      <c r="D48" s="35">
        <v>200</v>
      </c>
      <c r="E48" s="42">
        <v>400000</v>
      </c>
    </row>
    <row r="49" spans="1:5" ht="78" customHeight="1">
      <c r="A49" s="48" t="s">
        <v>159</v>
      </c>
      <c r="B49" s="34" t="s">
        <v>130</v>
      </c>
      <c r="C49" s="35">
        <v>1100000000</v>
      </c>
      <c r="D49" s="35"/>
      <c r="E49" s="42">
        <v>20000</v>
      </c>
    </row>
    <row r="50" spans="1:5" ht="37.5">
      <c r="A50" s="24" t="s">
        <v>131</v>
      </c>
      <c r="B50" s="34" t="s">
        <v>130</v>
      </c>
      <c r="C50" s="35">
        <v>1100000000</v>
      </c>
      <c r="D50" s="35"/>
      <c r="E50" s="42">
        <f>E51</f>
        <v>20000</v>
      </c>
    </row>
    <row r="51" spans="1:5" ht="18.75">
      <c r="A51" s="24" t="s">
        <v>132</v>
      </c>
      <c r="B51" s="34" t="s">
        <v>130</v>
      </c>
      <c r="C51" s="35">
        <v>1100003330</v>
      </c>
      <c r="D51" s="35"/>
      <c r="E51" s="42">
        <f>E52</f>
        <v>20000</v>
      </c>
    </row>
    <row r="52" spans="1:5" ht="37.5">
      <c r="A52" s="24" t="s">
        <v>48</v>
      </c>
      <c r="B52" s="34" t="s">
        <v>130</v>
      </c>
      <c r="C52" s="35">
        <v>1100003330</v>
      </c>
      <c r="D52" s="35">
        <v>200</v>
      </c>
      <c r="E52" s="42">
        <v>20000</v>
      </c>
    </row>
    <row r="53" spans="1:5" s="28" customFormat="1" ht="37.5">
      <c r="A53" s="7" t="s">
        <v>77</v>
      </c>
      <c r="B53" s="31" t="s">
        <v>78</v>
      </c>
      <c r="C53" s="32"/>
      <c r="D53" s="32"/>
      <c r="E53" s="41">
        <f>E55</f>
        <v>702086.7</v>
      </c>
    </row>
    <row r="54" spans="1:5" ht="18.75" hidden="1">
      <c r="A54" s="24" t="s">
        <v>56</v>
      </c>
      <c r="B54" s="34" t="s">
        <v>79</v>
      </c>
      <c r="C54" s="35"/>
      <c r="D54" s="35"/>
      <c r="E54" s="42">
        <f>E55</f>
        <v>702086.7</v>
      </c>
    </row>
    <row r="55" spans="1:5" ht="84" customHeight="1">
      <c r="A55" s="72" t="s">
        <v>94</v>
      </c>
      <c r="B55" s="34" t="s">
        <v>78</v>
      </c>
      <c r="C55" s="35">
        <v>2000000000</v>
      </c>
      <c r="D55" s="35"/>
      <c r="E55" s="42">
        <f>E56+E61</f>
        <v>702086.7</v>
      </c>
    </row>
    <row r="56" spans="1:5" ht="22.5" customHeight="1">
      <c r="A56" s="24" t="s">
        <v>133</v>
      </c>
      <c r="B56" s="34" t="s">
        <v>134</v>
      </c>
      <c r="C56" s="35"/>
      <c r="D56" s="35"/>
      <c r="E56" s="42">
        <f>E57+E59</f>
        <v>72114.06999999999</v>
      </c>
    </row>
    <row r="57" spans="1:5" ht="36" customHeight="1">
      <c r="A57" s="24" t="s">
        <v>135</v>
      </c>
      <c r="B57" s="34" t="s">
        <v>134</v>
      </c>
      <c r="C57" s="35">
        <v>2000003560</v>
      </c>
      <c r="D57" s="35"/>
      <c r="E57" s="42">
        <f>E58</f>
        <v>29810.3</v>
      </c>
    </row>
    <row r="58" spans="1:5" ht="36" customHeight="1">
      <c r="A58" s="24" t="s">
        <v>48</v>
      </c>
      <c r="B58" s="34" t="s">
        <v>134</v>
      </c>
      <c r="C58" s="35">
        <v>2000003560</v>
      </c>
      <c r="D58" s="35">
        <v>200</v>
      </c>
      <c r="E58" s="42">
        <v>29810.3</v>
      </c>
    </row>
    <row r="59" spans="1:5" ht="36" customHeight="1">
      <c r="A59" s="24" t="s">
        <v>135</v>
      </c>
      <c r="B59" s="34" t="s">
        <v>134</v>
      </c>
      <c r="C59" s="35">
        <v>2090003560</v>
      </c>
      <c r="D59" s="35"/>
      <c r="E59" s="42">
        <f>E60</f>
        <v>42303.77</v>
      </c>
    </row>
    <row r="60" spans="1:5" ht="36" customHeight="1">
      <c r="A60" s="24" t="s">
        <v>48</v>
      </c>
      <c r="B60" s="34" t="s">
        <v>134</v>
      </c>
      <c r="C60" s="35">
        <v>2090003560</v>
      </c>
      <c r="D60" s="35">
        <v>200</v>
      </c>
      <c r="E60" s="42">
        <v>42303.77</v>
      </c>
    </row>
    <row r="61" spans="1:5" ht="19.5" customHeight="1">
      <c r="A61" s="24" t="s">
        <v>80</v>
      </c>
      <c r="B61" s="34" t="s">
        <v>81</v>
      </c>
      <c r="C61" s="35"/>
      <c r="D61" s="35"/>
      <c r="E61" s="42">
        <f>E62+E67+E68</f>
        <v>629972.63</v>
      </c>
    </row>
    <row r="62" spans="1:5" ht="37.5">
      <c r="A62" s="36" t="s">
        <v>57</v>
      </c>
      <c r="B62" s="34" t="s">
        <v>81</v>
      </c>
      <c r="C62" s="35">
        <v>2000006050</v>
      </c>
      <c r="D62" s="35"/>
      <c r="E62" s="42">
        <f>SUM(E63:E65)</f>
        <v>418591.14</v>
      </c>
    </row>
    <row r="63" spans="1:5" ht="88.5" customHeight="1">
      <c r="A63" s="73" t="s">
        <v>44</v>
      </c>
      <c r="B63" s="34" t="s">
        <v>81</v>
      </c>
      <c r="C63" s="35">
        <v>2000006050</v>
      </c>
      <c r="D63" s="35">
        <v>100</v>
      </c>
      <c r="E63" s="42">
        <v>259788.62</v>
      </c>
    </row>
    <row r="64" spans="1:5" ht="37.5">
      <c r="A64" s="24" t="s">
        <v>48</v>
      </c>
      <c r="B64" s="34" t="s">
        <v>81</v>
      </c>
      <c r="C64" s="35">
        <v>2000006050</v>
      </c>
      <c r="D64" s="35">
        <v>200</v>
      </c>
      <c r="E64" s="42">
        <v>153087.52</v>
      </c>
    </row>
    <row r="65" spans="1:5" ht="18.75">
      <c r="A65" s="24" t="s">
        <v>49</v>
      </c>
      <c r="B65" s="34" t="s">
        <v>81</v>
      </c>
      <c r="C65" s="35">
        <v>2000006050</v>
      </c>
      <c r="D65" s="35">
        <v>800</v>
      </c>
      <c r="E65" s="42">
        <v>5715</v>
      </c>
    </row>
    <row r="66" spans="1:5" ht="24.75" customHeight="1">
      <c r="A66" s="24" t="s">
        <v>162</v>
      </c>
      <c r="B66" s="34" t="s">
        <v>81</v>
      </c>
      <c r="C66" s="35">
        <v>2000064000</v>
      </c>
      <c r="D66" s="35"/>
      <c r="E66" s="42">
        <f>E67</f>
        <v>1381.49</v>
      </c>
    </row>
    <row r="67" spans="1:5" ht="37.5">
      <c r="A67" s="24" t="s">
        <v>48</v>
      </c>
      <c r="B67" s="34" t="s">
        <v>81</v>
      </c>
      <c r="C67" s="26">
        <v>2000064000</v>
      </c>
      <c r="D67" s="26">
        <v>200</v>
      </c>
      <c r="E67" s="42">
        <v>1381.49</v>
      </c>
    </row>
    <row r="68" spans="1:5" ht="82.5">
      <c r="A68" s="73" t="s">
        <v>55</v>
      </c>
      <c r="B68" s="34" t="s">
        <v>81</v>
      </c>
      <c r="C68" s="35">
        <v>20000074040</v>
      </c>
      <c r="D68" s="35"/>
      <c r="E68" s="42">
        <f>E69</f>
        <v>210000</v>
      </c>
    </row>
    <row r="69" spans="1:5" ht="40.5" customHeight="1">
      <c r="A69" s="36" t="s">
        <v>48</v>
      </c>
      <c r="B69" s="34" t="s">
        <v>81</v>
      </c>
      <c r="C69" s="35">
        <v>20000074040</v>
      </c>
      <c r="D69" s="35">
        <v>200</v>
      </c>
      <c r="E69" s="42">
        <v>210000</v>
      </c>
    </row>
    <row r="70" spans="1:5" ht="37.5">
      <c r="A70" s="62" t="s">
        <v>110</v>
      </c>
      <c r="B70" s="31" t="s">
        <v>112</v>
      </c>
      <c r="C70" s="60"/>
      <c r="D70" s="30"/>
      <c r="E70" s="41">
        <f>E71</f>
        <v>264951.28</v>
      </c>
    </row>
    <row r="71" spans="1:5" ht="87" customHeight="1">
      <c r="A71" s="72" t="s">
        <v>114</v>
      </c>
      <c r="B71" s="34" t="s">
        <v>111</v>
      </c>
      <c r="C71" s="35">
        <v>2000000000</v>
      </c>
      <c r="D71" s="35"/>
      <c r="E71" s="42">
        <f>E74+E72</f>
        <v>264951.28</v>
      </c>
    </row>
    <row r="72" spans="1:5" ht="38.25" customHeight="1">
      <c r="A72" s="24" t="s">
        <v>136</v>
      </c>
      <c r="B72" s="34" t="s">
        <v>111</v>
      </c>
      <c r="C72" s="35" t="s">
        <v>137</v>
      </c>
      <c r="D72" s="35"/>
      <c r="E72" s="42">
        <f>E73</f>
        <v>24951.28</v>
      </c>
    </row>
    <row r="73" spans="1:5" ht="39" customHeight="1">
      <c r="A73" s="24" t="s">
        <v>48</v>
      </c>
      <c r="B73" s="34" t="s">
        <v>111</v>
      </c>
      <c r="C73" s="35" t="s">
        <v>137</v>
      </c>
      <c r="D73" s="35">
        <v>200</v>
      </c>
      <c r="E73" s="42">
        <v>24951.28</v>
      </c>
    </row>
    <row r="74" spans="1:5" ht="94.5">
      <c r="A74" s="74" t="s">
        <v>158</v>
      </c>
      <c r="B74" s="34" t="s">
        <v>111</v>
      </c>
      <c r="C74" s="70" t="s">
        <v>109</v>
      </c>
      <c r="D74" s="30"/>
      <c r="E74" s="42">
        <f>E75</f>
        <v>240000</v>
      </c>
    </row>
    <row r="75" spans="1:5" ht="37.5">
      <c r="A75" s="24" t="s">
        <v>48</v>
      </c>
      <c r="B75" s="34" t="s">
        <v>111</v>
      </c>
      <c r="C75" s="70" t="s">
        <v>109</v>
      </c>
      <c r="D75" s="30" t="s">
        <v>108</v>
      </c>
      <c r="E75" s="42">
        <v>240000</v>
      </c>
    </row>
  </sheetData>
  <sheetProtection/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0.8267716535433072" right="0.4330708661417323" top="0.6692913385826772" bottom="0.3937007874015748" header="0" footer="0"/>
  <pageSetup fitToHeight="5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29.57421875" style="0" customWidth="1"/>
    <col min="2" max="2" width="40.140625" style="0" customWidth="1"/>
    <col min="3" max="3" width="15.421875" style="0" customWidth="1"/>
  </cols>
  <sheetData>
    <row r="1" s="95" customFormat="1" ht="15.75">
      <c r="C1" s="96" t="s">
        <v>163</v>
      </c>
    </row>
    <row r="2" s="95" customFormat="1" ht="15.75">
      <c r="C2" s="96" t="s">
        <v>92</v>
      </c>
    </row>
    <row r="3" s="95" customFormat="1" ht="15.75">
      <c r="C3" s="96" t="s">
        <v>0</v>
      </c>
    </row>
    <row r="4" spans="1:3" s="95" customFormat="1" ht="15.75">
      <c r="A4" s="122" t="s">
        <v>184</v>
      </c>
      <c r="B4" s="123"/>
      <c r="C4" s="123"/>
    </row>
    <row r="5" s="95" customFormat="1" ht="15.75">
      <c r="C5" s="96" t="s">
        <v>164</v>
      </c>
    </row>
    <row r="6" s="95" customFormat="1" ht="15.75">
      <c r="C6" s="96" t="s">
        <v>178</v>
      </c>
    </row>
    <row r="7" s="95" customFormat="1" ht="15.75">
      <c r="C7" s="96" t="s">
        <v>180</v>
      </c>
    </row>
    <row r="8" s="95" customFormat="1" ht="15.75"/>
    <row r="9" spans="1:3" s="95" customFormat="1" ht="67.5" customHeight="1">
      <c r="A9" s="121" t="s">
        <v>177</v>
      </c>
      <c r="B9" s="121"/>
      <c r="C9" s="121"/>
    </row>
    <row r="10" s="95" customFormat="1" ht="15.75"/>
    <row r="11" s="95" customFormat="1" ht="15.75"/>
    <row r="12" spans="1:3" s="95" customFormat="1" ht="141.75">
      <c r="A12" s="98" t="s">
        <v>165</v>
      </c>
      <c r="B12" s="98" t="s">
        <v>166</v>
      </c>
      <c r="C12" s="98" t="s">
        <v>167</v>
      </c>
    </row>
    <row r="13" spans="1:3" s="95" customFormat="1" ht="15.75">
      <c r="A13" s="99"/>
      <c r="B13" s="100" t="s">
        <v>168</v>
      </c>
      <c r="C13" s="101">
        <f>C14</f>
        <v>154034.6799999997</v>
      </c>
    </row>
    <row r="14" spans="1:3" s="95" customFormat="1" ht="63">
      <c r="A14" s="102">
        <v>791</v>
      </c>
      <c r="B14" s="99" t="s">
        <v>179</v>
      </c>
      <c r="C14" s="103">
        <f>C15</f>
        <v>154034.6799999997</v>
      </c>
    </row>
    <row r="15" spans="1:3" s="95" customFormat="1" ht="31.5">
      <c r="A15" s="99" t="s">
        <v>169</v>
      </c>
      <c r="B15" s="99" t="s">
        <v>170</v>
      </c>
      <c r="C15" s="103">
        <f>C16</f>
        <v>154034.6799999997</v>
      </c>
    </row>
    <row r="16" spans="1:3" s="95" customFormat="1" ht="31.5">
      <c r="A16" s="99" t="s">
        <v>171</v>
      </c>
      <c r="B16" s="99" t="s">
        <v>172</v>
      </c>
      <c r="C16" s="103">
        <f>C17+C18</f>
        <v>154034.6799999997</v>
      </c>
    </row>
    <row r="17" spans="1:4" s="95" customFormat="1" ht="47.25">
      <c r="A17" s="99" t="s">
        <v>173</v>
      </c>
      <c r="B17" s="99" t="s">
        <v>174</v>
      </c>
      <c r="C17" s="103">
        <v>-4388820.87</v>
      </c>
      <c r="D17" s="97"/>
    </row>
    <row r="18" spans="1:4" s="95" customFormat="1" ht="47.25">
      <c r="A18" s="99" t="s">
        <v>175</v>
      </c>
      <c r="B18" s="104" t="s">
        <v>176</v>
      </c>
      <c r="C18" s="103">
        <v>4542855.55</v>
      </c>
      <c r="D18" s="97"/>
    </row>
  </sheetData>
  <sheetProtection/>
  <mergeCells count="2">
    <mergeCell ref="A9:C9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777</cp:lastModifiedBy>
  <cp:lastPrinted>2022-03-16T09:50:26Z</cp:lastPrinted>
  <dcterms:created xsi:type="dcterms:W3CDTF">2017-05-11T09:49:56Z</dcterms:created>
  <dcterms:modified xsi:type="dcterms:W3CDTF">2022-05-26T12:00:35Z</dcterms:modified>
  <cp:category/>
  <cp:version/>
  <cp:contentType/>
  <cp:contentStatus/>
</cp:coreProperties>
</file>